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enny\Desktop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3" i="1" l="1"/>
  <c r="C14" i="1"/>
  <c r="C15" i="1"/>
  <c r="C16" i="1"/>
  <c r="C17" i="1"/>
  <c r="C18" i="1"/>
  <c r="C19" i="1"/>
  <c r="C20" i="1"/>
  <c r="C12" i="1"/>
  <c r="F6" i="1"/>
  <c r="B33" i="1"/>
  <c r="E45" i="1"/>
  <c r="B34" i="1" l="1"/>
  <c r="B35" i="1" s="1"/>
  <c r="B39" i="1" l="1"/>
  <c r="B36" i="1"/>
  <c r="F9" i="1" s="1"/>
  <c r="E19" i="1" l="1"/>
  <c r="E13" i="1"/>
  <c r="E15" i="1"/>
  <c r="E12" i="1"/>
  <c r="E18" i="1"/>
  <c r="E20" i="1"/>
  <c r="E14" i="1"/>
  <c r="E16" i="1"/>
  <c r="E17" i="1"/>
</calcChain>
</file>

<file path=xl/sharedStrings.xml><?xml version="1.0" encoding="utf-8"?>
<sst xmlns="http://schemas.openxmlformats.org/spreadsheetml/2006/main" count="58" uniqueCount="42">
  <si>
    <t xml:space="preserve">Store Name:  </t>
  </si>
  <si>
    <t>LayAway Agreement</t>
  </si>
  <si>
    <t>Unless full payment is made according to this agreement, merchandise will be returned to stock.</t>
  </si>
  <si>
    <t>Layaway Summary:</t>
  </si>
  <si>
    <t>Customer Signature</t>
  </si>
  <si>
    <t>Date</t>
  </si>
  <si>
    <t>Lux Negativa Studios (Erika Siobahn Kenny &amp; Red Moth Arts</t>
  </si>
  <si>
    <t>Customer Name:</t>
  </si>
  <si>
    <t>Date:</t>
  </si>
  <si>
    <t>Payment Amount Due:</t>
  </si>
  <si>
    <t>Item Description:</t>
  </si>
  <si>
    <t>Shipping</t>
  </si>
  <si>
    <t>Grand Total:</t>
  </si>
  <si>
    <t>Final Payment Date:</t>
  </si>
  <si>
    <t>••  No partial pick-up or partial cancellations.</t>
  </si>
  <si>
    <t>••  All layaways must be paid in full by :  After this date, order will be cancelled, returned to stock, and cancellation fee will be deducted from your refund.</t>
  </si>
  <si>
    <t>••  Except where prohibited by law, no price adjustments after 14-days from layaway start date.  Multiple price adjustments on the same item not permitted.  Price adjustments not allowed on clearance merchandise.</t>
  </si>
  <si>
    <t xml:space="preserve">••  By providing customer information and telephone number or e-mail address to Lux Negativa Studios, Erika Siobahn Kenny, or Red Moth Arts, I expressly agree that _____________________may use those methods to contact me concerning my layaway purchase. </t>
  </si>
  <si>
    <t>Purchase Price:</t>
  </si>
  <si>
    <t>Tax:</t>
  </si>
  <si>
    <t>Address:</t>
  </si>
  <si>
    <t>Address Line 2:</t>
  </si>
  <si>
    <t>City</t>
  </si>
  <si>
    <t>State</t>
  </si>
  <si>
    <t>Zip</t>
  </si>
  <si>
    <t>Phone number:</t>
  </si>
  <si>
    <t>Email Address:</t>
  </si>
  <si>
    <t>Ok to Text?:</t>
  </si>
  <si>
    <t>Mailing List?</t>
  </si>
  <si>
    <t>(Qty Artworks)</t>
  </si>
  <si>
    <t>Amounts Paid:</t>
  </si>
  <si>
    <t>Date Paid:</t>
  </si>
  <si>
    <t>IA</t>
  </si>
  <si>
    <t>Subtotal:</t>
  </si>
  <si>
    <r>
      <t>Layaway Fee (</t>
    </r>
    <r>
      <rPr>
        <sz val="8"/>
        <color theme="1"/>
        <rFont val="Arial"/>
        <family val="2"/>
      </rPr>
      <t>DUE IMMEDIATELY</t>
    </r>
    <r>
      <rPr>
        <sz val="10"/>
        <color theme="1"/>
        <rFont val="Arial"/>
        <family val="2"/>
      </rPr>
      <t xml:space="preserve">):  </t>
    </r>
  </si>
  <si>
    <t>BALANCE DUE:</t>
  </si>
  <si>
    <t>••  Layaways which are delinquent in payments by more than 15-days will be cancelled.  A 25% cancellation fee will be charged on all Layaways that are cancelled, refunded or which are delinquent in payments by more than 15 days.  (10 days for Ohio &amp; Rhode Island;  15-days for Maryland.  Maryland, Ohio and Rhode Island cancellation fee is $10 or 10% of total merchandise cost, whichever is less.)</t>
  </si>
  <si>
    <t>••  Down payment required is 25% of total purchase.</t>
  </si>
  <si>
    <r>
      <t>••</t>
    </r>
    <r>
      <rPr>
        <sz val="7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This layaway is subject to a </t>
    </r>
    <r>
      <rPr>
        <b/>
        <i/>
        <sz val="10"/>
        <color theme="1"/>
        <rFont val="Arial"/>
        <family val="2"/>
      </rPr>
      <t>non-refundable</t>
    </r>
    <r>
      <rPr>
        <sz val="10"/>
        <color theme="1"/>
        <rFont val="Arial"/>
        <family val="2"/>
      </rPr>
      <t xml:space="preserve"> layaway fee of:</t>
    </r>
  </si>
  <si>
    <t>.</t>
  </si>
  <si>
    <t xml:space="preserve"># of Payments (6 or 10):  </t>
  </si>
  <si>
    <t>••  After initial payment, mandatory payments are due every two weeks on the following dates: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</si>
</sst>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9" formatCode="[$-409]mmmm\ d\,\ yyyy;@"/>
    <numFmt numFmtId="170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bbess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b/>
      <sz val="10"/>
      <color rgb="FF7030A0"/>
      <name val="Arial"/>
      <family val="2"/>
    </font>
    <font>
      <b/>
      <sz val="11"/>
      <color rgb="FF7030A0"/>
      <name val="Arial"/>
      <family val="2"/>
    </font>
    <font>
      <sz val="11"/>
      <color theme="0" tint="-0.34998626667073579"/>
      <name val="Arial"/>
      <family val="2"/>
    </font>
    <font>
      <sz val="8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3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169" fontId="7" fillId="2" borderId="7" xfId="0" applyNumberFormat="1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4" fontId="7" fillId="2" borderId="6" xfId="0" applyNumberFormat="1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4" fontId="7" fillId="2" borderId="0" xfId="0" applyNumberFormat="1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4" fontId="7" fillId="2" borderId="9" xfId="0" applyNumberFormat="1" applyFont="1" applyFill="1" applyBorder="1" applyAlignment="1">
      <alignment horizontal="left"/>
    </xf>
    <xf numFmtId="169" fontId="6" fillId="2" borderId="0" xfId="0" applyNumberFormat="1" applyFont="1" applyFill="1" applyBorder="1" applyAlignment="1">
      <alignment horizontal="left" wrapText="1"/>
    </xf>
    <xf numFmtId="169" fontId="6" fillId="2" borderId="9" xfId="0" applyNumberFormat="1" applyFont="1" applyFill="1" applyBorder="1" applyAlignment="1">
      <alignment horizontal="left" wrapText="1"/>
    </xf>
    <xf numFmtId="0" fontId="8" fillId="0" borderId="0" xfId="0" applyFont="1" applyAlignment="1">
      <alignment horizontal="left"/>
    </xf>
    <xf numFmtId="0" fontId="3" fillId="0" borderId="8" xfId="0" applyFont="1" applyBorder="1" applyAlignment="1">
      <alignment horizontal="left" wrapText="1"/>
    </xf>
    <xf numFmtId="4" fontId="7" fillId="2" borderId="4" xfId="0" applyNumberFormat="1" applyFont="1" applyFill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169" fontId="3" fillId="2" borderId="6" xfId="0" applyNumberFormat="1" applyFont="1" applyFill="1" applyBorder="1" applyAlignment="1">
      <alignment horizontal="left" wrapText="1"/>
    </xf>
    <xf numFmtId="0" fontId="3" fillId="0" borderId="6" xfId="0" applyFont="1" applyBorder="1" applyAlignment="1">
      <alignment horizontal="left" wrapText="1"/>
    </xf>
    <xf numFmtId="170" fontId="3" fillId="2" borderId="7" xfId="0" applyNumberFormat="1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3" fillId="0" borderId="8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2" fillId="2" borderId="4" xfId="0" applyFont="1" applyFill="1" applyBorder="1" applyAlignment="1">
      <alignment horizontal="center" wrapText="1"/>
    </xf>
    <xf numFmtId="169" fontId="7" fillId="2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/>
    <xf numFmtId="0" fontId="3" fillId="0" borderId="2" xfId="0" applyFont="1" applyBorder="1" applyAlignment="1">
      <alignment horizontal="left" wrapText="1"/>
    </xf>
    <xf numFmtId="169" fontId="3" fillId="2" borderId="3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9" fontId="6" fillId="2" borderId="3" xfId="0" applyNumberFormat="1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/>
    </xf>
    <xf numFmtId="170" fontId="3" fillId="2" borderId="12" xfId="0" applyNumberFormat="1" applyFont="1" applyFill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</xdr:col>
      <xdr:colOff>485775</xdr:colOff>
      <xdr:row>1</xdr:row>
      <xdr:rowOff>428625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525" y="0"/>
          <a:ext cx="3495675" cy="619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wrap="non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Calibri"/>
            </a:rPr>
            <a:t>Store Logo Goes Here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5"/>
  <sheetViews>
    <sheetView tabSelected="1" workbookViewId="0">
      <selection activeCell="C39" sqref="C39"/>
    </sheetView>
  </sheetViews>
  <sheetFormatPr defaultRowHeight="37.5" customHeight="1" x14ac:dyDescent="0.2"/>
  <cols>
    <col min="1" max="1" width="17.42578125" style="1" customWidth="1"/>
    <col min="2" max="2" width="9.5703125" style="1" bestFit="1" customWidth="1"/>
    <col min="3" max="3" width="14.140625" style="1" bestFit="1" customWidth="1"/>
    <col min="4" max="5" width="9.140625" style="1"/>
    <col min="6" max="6" width="15.140625" style="1" bestFit="1" customWidth="1"/>
    <col min="7" max="16384" width="9.140625" style="1"/>
  </cols>
  <sheetData>
    <row r="2" spans="1:12" ht="37.5" customHeight="1" thickBot="1" x14ac:dyDescent="0.25"/>
    <row r="3" spans="1:12" ht="37.5" customHeight="1" thickBot="1" x14ac:dyDescent="0.3">
      <c r="A3" s="39" t="s">
        <v>0</v>
      </c>
      <c r="B3" s="60" t="s">
        <v>6</v>
      </c>
      <c r="C3" s="58"/>
      <c r="D3" s="58"/>
      <c r="E3" s="58"/>
      <c r="F3" s="58"/>
      <c r="G3" s="58"/>
      <c r="H3" s="59"/>
    </row>
    <row r="4" spans="1:12" ht="37.5" customHeight="1" thickBot="1" x14ac:dyDescent="0.25">
      <c r="A4" s="24" t="s">
        <v>7</v>
      </c>
      <c r="B4" s="25"/>
      <c r="C4" s="25"/>
      <c r="D4" s="25"/>
      <c r="E4" s="25"/>
      <c r="F4" s="25"/>
      <c r="G4" s="25"/>
      <c r="H4" s="19"/>
    </row>
    <row r="5" spans="1:12" ht="37.5" customHeight="1" thickBot="1" x14ac:dyDescent="0.3">
      <c r="A5" s="61" t="s">
        <v>40</v>
      </c>
      <c r="B5" s="62"/>
      <c r="C5" s="64">
        <v>10</v>
      </c>
      <c r="D5" s="58"/>
      <c r="E5" s="58"/>
      <c r="F5" s="58"/>
      <c r="G5" s="58"/>
      <c r="H5" s="59"/>
    </row>
    <row r="6" spans="1:12" s="2" customFormat="1" ht="42.75" customHeight="1" thickBot="1" x14ac:dyDescent="0.25">
      <c r="A6" s="45" t="s">
        <v>15</v>
      </c>
      <c r="B6" s="46"/>
      <c r="C6" s="46"/>
      <c r="D6" s="46"/>
      <c r="E6" s="47" t="s">
        <v>13</v>
      </c>
      <c r="F6" s="63">
        <f>IF(C5=6,(H41+70),(H41+84))</f>
        <v>41793</v>
      </c>
      <c r="G6" s="47"/>
      <c r="H6" s="48"/>
      <c r="I6" s="9"/>
      <c r="J6" s="9" t="s">
        <v>39</v>
      </c>
      <c r="K6" s="9"/>
    </row>
    <row r="7" spans="1:12" ht="37.5" customHeight="1" thickBot="1" x14ac:dyDescent="0.25"/>
    <row r="8" spans="1:12" ht="37.5" customHeight="1" thickBot="1" x14ac:dyDescent="0.25">
      <c r="A8" s="39" t="s">
        <v>1</v>
      </c>
      <c r="B8" s="58"/>
      <c r="C8" s="58"/>
      <c r="D8" s="58"/>
      <c r="E8" s="58"/>
      <c r="F8" s="58"/>
      <c r="G8" s="58"/>
      <c r="H8" s="58"/>
      <c r="I8" s="59"/>
    </row>
    <row r="9" spans="1:12" s="2" customFormat="1" ht="37.5" customHeight="1" thickBot="1" x14ac:dyDescent="0.25">
      <c r="A9" s="49" t="s">
        <v>38</v>
      </c>
      <c r="B9" s="50"/>
      <c r="C9" s="50"/>
      <c r="D9" s="50"/>
      <c r="E9" s="50"/>
      <c r="F9" s="65">
        <f>B36</f>
        <v>31.03</v>
      </c>
      <c r="H9" s="8"/>
      <c r="I9" s="8"/>
      <c r="J9" s="8"/>
      <c r="K9" s="8"/>
    </row>
    <row r="10" spans="1:12" s="2" customFormat="1" ht="37.5" customHeight="1" x14ac:dyDescent="0.2">
      <c r="A10" s="7" t="s">
        <v>14</v>
      </c>
      <c r="B10" s="7"/>
      <c r="C10" s="7"/>
      <c r="D10" s="7"/>
      <c r="E10" s="7"/>
      <c r="F10" s="7"/>
      <c r="G10" s="7"/>
      <c r="H10" s="7"/>
      <c r="I10" s="7"/>
      <c r="J10" s="9"/>
      <c r="K10" s="9"/>
    </row>
    <row r="11" spans="1:12" s="2" customFormat="1" ht="37.5" customHeight="1" thickBot="1" x14ac:dyDescent="0.25">
      <c r="A11" s="7" t="s">
        <v>41</v>
      </c>
      <c r="B11" s="7"/>
      <c r="C11" s="7"/>
      <c r="D11" s="7"/>
      <c r="E11" s="7"/>
      <c r="F11" s="7"/>
      <c r="G11" s="7"/>
      <c r="H11" s="7"/>
      <c r="I11" s="7"/>
      <c r="J11" s="9"/>
      <c r="K11" s="9"/>
    </row>
    <row r="12" spans="1:12" s="2" customFormat="1" ht="41.25" customHeight="1" thickBot="1" x14ac:dyDescent="0.25">
      <c r="A12" s="2">
        <v>14</v>
      </c>
      <c r="B12" s="41" t="s">
        <v>8</v>
      </c>
      <c r="C12" s="42">
        <f>$H$41+A12</f>
        <v>41723</v>
      </c>
      <c r="D12" s="43" t="s">
        <v>9</v>
      </c>
      <c r="E12" s="44">
        <f>IF($C$5=6,($B$39/5),($B$39/9))</f>
        <v>16.002222222222223</v>
      </c>
      <c r="F12" s="8"/>
      <c r="G12" s="8"/>
      <c r="H12" s="8"/>
      <c r="I12" s="8"/>
      <c r="J12" s="8"/>
      <c r="K12" s="8"/>
      <c r="L12" s="8"/>
    </row>
    <row r="13" spans="1:12" s="2" customFormat="1" ht="41.25" customHeight="1" thickBot="1" x14ac:dyDescent="0.25">
      <c r="A13" s="2">
        <v>28</v>
      </c>
      <c r="B13" s="55" t="s">
        <v>8</v>
      </c>
      <c r="C13" s="56">
        <f>$H$41+A13</f>
        <v>41737</v>
      </c>
      <c r="D13" s="57" t="s">
        <v>9</v>
      </c>
      <c r="E13" s="44">
        <f t="shared" ref="E13:E16" si="0">IF($C$5=6,($B$39/5),($B$39/9))</f>
        <v>16.002222222222223</v>
      </c>
      <c r="F13" s="8"/>
      <c r="G13" s="8"/>
      <c r="H13" s="8"/>
      <c r="I13" s="8"/>
      <c r="J13" s="8"/>
      <c r="K13" s="8"/>
      <c r="L13" s="8"/>
    </row>
    <row r="14" spans="1:12" s="2" customFormat="1" ht="41.25" customHeight="1" thickBot="1" x14ac:dyDescent="0.25">
      <c r="A14" s="2">
        <v>42</v>
      </c>
      <c r="B14" s="55" t="s">
        <v>8</v>
      </c>
      <c r="C14" s="56">
        <f>$H$41+A14</f>
        <v>41751</v>
      </c>
      <c r="D14" s="57" t="s">
        <v>9</v>
      </c>
      <c r="E14" s="44">
        <f t="shared" si="0"/>
        <v>16.002222222222223</v>
      </c>
      <c r="F14" s="8"/>
      <c r="G14" s="8"/>
      <c r="H14" s="8"/>
      <c r="I14" s="8"/>
      <c r="J14" s="8"/>
      <c r="K14" s="8"/>
      <c r="L14" s="8"/>
    </row>
    <row r="15" spans="1:12" s="2" customFormat="1" ht="41.25" customHeight="1" thickBot="1" x14ac:dyDescent="0.25">
      <c r="A15" s="2">
        <v>56</v>
      </c>
      <c r="B15" s="55" t="s">
        <v>8</v>
      </c>
      <c r="C15" s="56">
        <f>$H$41+A15</f>
        <v>41765</v>
      </c>
      <c r="D15" s="57" t="s">
        <v>9</v>
      </c>
      <c r="E15" s="44">
        <f t="shared" si="0"/>
        <v>16.002222222222223</v>
      </c>
      <c r="F15" s="8"/>
      <c r="G15" s="8"/>
      <c r="H15" s="8"/>
      <c r="I15" s="8"/>
      <c r="J15" s="8"/>
      <c r="K15" s="8"/>
      <c r="L15" s="8"/>
    </row>
    <row r="16" spans="1:12" s="2" customFormat="1" ht="41.25" customHeight="1" thickBot="1" x14ac:dyDescent="0.25">
      <c r="A16" s="2">
        <v>70</v>
      </c>
      <c r="B16" s="55" t="s">
        <v>8</v>
      </c>
      <c r="C16" s="56">
        <f>$H$41+A16</f>
        <v>41779</v>
      </c>
      <c r="D16" s="57" t="s">
        <v>9</v>
      </c>
      <c r="E16" s="44">
        <f t="shared" si="0"/>
        <v>16.002222222222223</v>
      </c>
      <c r="F16" s="8"/>
      <c r="G16" s="8"/>
      <c r="H16" s="8"/>
      <c r="I16" s="8"/>
      <c r="J16" s="8"/>
      <c r="K16" s="8"/>
      <c r="L16" s="8"/>
    </row>
    <row r="17" spans="1:12" s="2" customFormat="1" ht="41.25" customHeight="1" thickBot="1" x14ac:dyDescent="0.25">
      <c r="A17" s="2">
        <v>84</v>
      </c>
      <c r="B17" s="55" t="s">
        <v>8</v>
      </c>
      <c r="C17" s="56">
        <f>$H$41+A17</f>
        <v>41793</v>
      </c>
      <c r="D17" s="57" t="s">
        <v>9</v>
      </c>
      <c r="E17" s="44">
        <f>IF($C$5=6,"N/A",($B$39/9))</f>
        <v>16.002222222222223</v>
      </c>
      <c r="F17" s="8"/>
      <c r="G17" s="8"/>
      <c r="H17" s="8"/>
      <c r="I17" s="8"/>
      <c r="J17" s="8"/>
      <c r="K17" s="8"/>
      <c r="L17" s="8"/>
    </row>
    <row r="18" spans="1:12" s="2" customFormat="1" ht="41.25" customHeight="1" thickBot="1" x14ac:dyDescent="0.25">
      <c r="A18" s="2">
        <v>98</v>
      </c>
      <c r="B18" s="55" t="s">
        <v>8</v>
      </c>
      <c r="C18" s="56">
        <f>$H$41+A18</f>
        <v>41807</v>
      </c>
      <c r="D18" s="57" t="s">
        <v>9</v>
      </c>
      <c r="E18" s="44">
        <f t="shared" ref="E18:E20" si="1">IF($C$5=6,"N/A",($B$39/9))</f>
        <v>16.002222222222223</v>
      </c>
      <c r="F18" s="8"/>
      <c r="G18" s="8"/>
      <c r="H18" s="8"/>
      <c r="I18" s="8"/>
      <c r="J18" s="8"/>
      <c r="K18" s="8"/>
      <c r="L18" s="8"/>
    </row>
    <row r="19" spans="1:12" s="2" customFormat="1" ht="41.25" customHeight="1" thickBot="1" x14ac:dyDescent="0.25">
      <c r="A19" s="2">
        <v>70</v>
      </c>
      <c r="B19" s="55" t="s">
        <v>8</v>
      </c>
      <c r="C19" s="56">
        <f>$H$41+A19</f>
        <v>41779</v>
      </c>
      <c r="D19" s="57" t="s">
        <v>9</v>
      </c>
      <c r="E19" s="44">
        <f t="shared" si="1"/>
        <v>16.002222222222223</v>
      </c>
      <c r="F19" s="8"/>
      <c r="G19" s="8"/>
      <c r="H19" s="8"/>
      <c r="I19" s="8"/>
      <c r="J19" s="8"/>
      <c r="K19" s="8"/>
      <c r="L19" s="8"/>
    </row>
    <row r="20" spans="1:12" s="2" customFormat="1" ht="41.25" customHeight="1" thickBot="1" x14ac:dyDescent="0.25">
      <c r="A20" s="2">
        <v>84</v>
      </c>
      <c r="B20" s="55" t="s">
        <v>8</v>
      </c>
      <c r="C20" s="56">
        <f>$H$41+A20</f>
        <v>41793</v>
      </c>
      <c r="D20" s="57" t="s">
        <v>9</v>
      </c>
      <c r="E20" s="44">
        <f t="shared" si="1"/>
        <v>16.002222222222223</v>
      </c>
      <c r="F20" s="8"/>
      <c r="G20" s="8"/>
      <c r="H20" s="8"/>
      <c r="I20" s="8"/>
      <c r="J20" s="8"/>
      <c r="K20" s="8"/>
      <c r="L20" s="8"/>
    </row>
    <row r="21" spans="1:12" s="2" customFormat="1" ht="57" customHeight="1" x14ac:dyDescent="0.2">
      <c r="A21" s="7" t="s">
        <v>36</v>
      </c>
      <c r="B21" s="7"/>
      <c r="C21" s="7"/>
      <c r="D21" s="7"/>
      <c r="E21" s="7"/>
      <c r="F21" s="7"/>
      <c r="G21" s="7"/>
      <c r="H21" s="7"/>
      <c r="I21" s="7"/>
      <c r="J21" s="7"/>
      <c r="K21" s="9"/>
    </row>
    <row r="22" spans="1:12" s="2" customFormat="1" ht="16.5" customHeight="1" x14ac:dyDescent="0.2">
      <c r="A22" s="7" t="s">
        <v>37</v>
      </c>
      <c r="B22" s="7"/>
      <c r="C22" s="7"/>
      <c r="D22" s="7"/>
      <c r="E22" s="7"/>
      <c r="F22" s="7"/>
      <c r="G22" s="7"/>
      <c r="H22" s="7"/>
      <c r="I22" s="7"/>
      <c r="J22" s="7"/>
      <c r="K22" s="7"/>
    </row>
    <row r="24" spans="1:12" s="2" customFormat="1" ht="37.5" customHeight="1" x14ac:dyDescent="0.2">
      <c r="A24" s="7" t="s">
        <v>16</v>
      </c>
      <c r="B24" s="7"/>
      <c r="C24" s="7"/>
      <c r="D24" s="7"/>
      <c r="E24" s="7"/>
      <c r="F24" s="7"/>
      <c r="G24" s="7"/>
      <c r="H24" s="7"/>
      <c r="I24" s="7"/>
      <c r="J24" s="7"/>
      <c r="K24" s="9"/>
    </row>
    <row r="25" spans="1:12" s="2" customFormat="1" ht="37.5" customHeight="1" x14ac:dyDescent="0.2">
      <c r="A25" s="7" t="s">
        <v>17</v>
      </c>
      <c r="B25" s="7"/>
      <c r="C25" s="7"/>
      <c r="D25" s="7"/>
      <c r="E25" s="7"/>
      <c r="F25" s="7"/>
      <c r="G25" s="7"/>
      <c r="H25" s="7"/>
      <c r="I25" s="7"/>
      <c r="J25" s="7"/>
      <c r="K25" s="9"/>
    </row>
    <row r="26" spans="1:12" s="2" customFormat="1" ht="21.75" customHeight="1" x14ac:dyDescent="0.2">
      <c r="A26" s="8"/>
    </row>
    <row r="27" spans="1:12" s="2" customFormat="1" ht="14.25" x14ac:dyDescent="0.2">
      <c r="A27" s="7" t="s">
        <v>2</v>
      </c>
      <c r="B27" s="7"/>
      <c r="C27" s="7"/>
      <c r="D27" s="7"/>
      <c r="E27" s="7"/>
      <c r="F27" s="7"/>
      <c r="G27" s="7"/>
      <c r="H27" s="7"/>
      <c r="I27" s="7"/>
      <c r="J27" s="7"/>
      <c r="K27" s="7"/>
    </row>
    <row r="28" spans="1:12" ht="37.5" customHeight="1" thickBot="1" x14ac:dyDescent="0.25">
      <c r="A28" s="6"/>
    </row>
    <row r="29" spans="1:12" ht="15.75" thickBot="1" x14ac:dyDescent="0.3">
      <c r="A29" s="24" t="s">
        <v>3</v>
      </c>
      <c r="B29" s="26"/>
      <c r="C29" s="27" t="s">
        <v>29</v>
      </c>
      <c r="D29" s="27"/>
      <c r="E29" s="25"/>
      <c r="F29" s="25"/>
      <c r="G29" s="25"/>
      <c r="H29" s="25"/>
      <c r="I29" s="19"/>
    </row>
    <row r="30" spans="1:12" ht="15" thickBot="1" x14ac:dyDescent="0.25">
      <c r="A30" s="28" t="s">
        <v>10</v>
      </c>
      <c r="B30" s="3"/>
      <c r="C30" s="4"/>
      <c r="D30" s="3"/>
      <c r="E30" s="4"/>
      <c r="F30" s="3"/>
      <c r="G30" s="4"/>
      <c r="H30" s="3"/>
      <c r="I30" s="4"/>
    </row>
    <row r="31" spans="1:12" ht="15" x14ac:dyDescent="0.25">
      <c r="A31" s="28" t="s">
        <v>18</v>
      </c>
      <c r="B31" s="30">
        <v>125</v>
      </c>
      <c r="C31" s="29"/>
      <c r="D31" s="29"/>
      <c r="E31" s="29"/>
      <c r="F31" s="29"/>
      <c r="G31" s="29"/>
      <c r="H31" s="29"/>
      <c r="I31" s="31"/>
    </row>
    <row r="32" spans="1:12" ht="15" x14ac:dyDescent="0.25">
      <c r="A32" s="28" t="s">
        <v>11</v>
      </c>
      <c r="B32" s="30">
        <v>20</v>
      </c>
      <c r="C32" s="29"/>
      <c r="D32" s="29"/>
      <c r="E32" s="29"/>
      <c r="F32" s="29"/>
      <c r="G32" s="29"/>
      <c r="H32" s="29"/>
      <c r="I32" s="31"/>
    </row>
    <row r="33" spans="1:9" ht="15" x14ac:dyDescent="0.25">
      <c r="A33" s="28" t="s">
        <v>33</v>
      </c>
      <c r="B33" s="30">
        <f>SUM(B31:B32)</f>
        <v>145</v>
      </c>
      <c r="C33" s="29"/>
      <c r="D33" s="29"/>
      <c r="E33" s="29"/>
      <c r="F33" s="29"/>
      <c r="G33" s="29"/>
      <c r="H33" s="29"/>
      <c r="I33" s="31"/>
    </row>
    <row r="34" spans="1:9" ht="15" x14ac:dyDescent="0.25">
      <c r="A34" s="28" t="s">
        <v>19</v>
      </c>
      <c r="B34" s="30">
        <f>IF(E45=1,(B33*0.07),0)</f>
        <v>10.15</v>
      </c>
      <c r="C34" s="29"/>
      <c r="D34" s="29"/>
      <c r="E34" s="29"/>
      <c r="F34" s="29"/>
      <c r="G34" s="29"/>
      <c r="H34" s="29"/>
      <c r="I34" s="31"/>
    </row>
    <row r="35" spans="1:9" ht="15" x14ac:dyDescent="0.25">
      <c r="A35" s="28" t="s">
        <v>12</v>
      </c>
      <c r="B35" s="30">
        <f>SUM(B33:B34)</f>
        <v>155.15</v>
      </c>
      <c r="C35" s="29"/>
      <c r="D35" s="29"/>
      <c r="E35" s="29"/>
      <c r="F35" s="29"/>
      <c r="G35" s="29"/>
      <c r="H35" s="29"/>
      <c r="I35" s="31"/>
    </row>
    <row r="36" spans="1:9" ht="28.5" customHeight="1" x14ac:dyDescent="0.25">
      <c r="A36" s="37" t="s">
        <v>34</v>
      </c>
      <c r="B36" s="30">
        <f>B35*0.2</f>
        <v>31.03</v>
      </c>
      <c r="C36" s="29"/>
      <c r="D36" s="29"/>
      <c r="E36" s="29"/>
      <c r="F36" s="29"/>
      <c r="G36" s="29"/>
      <c r="H36" s="29"/>
      <c r="I36" s="31"/>
    </row>
    <row r="37" spans="1:9" ht="15" x14ac:dyDescent="0.25">
      <c r="A37" s="28" t="s">
        <v>30</v>
      </c>
      <c r="B37" s="30">
        <v>11.13</v>
      </c>
      <c r="C37" s="30"/>
      <c r="D37" s="30"/>
      <c r="E37" s="30"/>
      <c r="F37" s="30"/>
      <c r="G37" s="30"/>
      <c r="H37" s="30"/>
      <c r="I37" s="33"/>
    </row>
    <row r="38" spans="1:9" ht="15" thickBot="1" x14ac:dyDescent="0.25">
      <c r="A38" s="28" t="s">
        <v>31</v>
      </c>
      <c r="B38" s="34"/>
      <c r="C38" s="34"/>
      <c r="D38" s="34"/>
      <c r="E38" s="34"/>
      <c r="F38" s="34"/>
      <c r="G38" s="34"/>
      <c r="H38" s="34"/>
      <c r="I38" s="35"/>
    </row>
    <row r="39" spans="1:9" ht="15.75" thickBot="1" x14ac:dyDescent="0.3">
      <c r="A39" s="40" t="s">
        <v>35</v>
      </c>
      <c r="B39" s="38">
        <f>B35-(SUM(B37:I37))</f>
        <v>144.02000000000001</v>
      </c>
      <c r="C39" s="32"/>
      <c r="D39" s="32"/>
      <c r="E39" s="32"/>
      <c r="F39" s="32"/>
      <c r="G39" s="32"/>
      <c r="H39" s="32"/>
      <c r="I39" s="20"/>
    </row>
    <row r="40" spans="1:9" ht="27" customHeight="1" thickBot="1" x14ac:dyDescent="0.25">
      <c r="A40" s="6"/>
    </row>
    <row r="41" spans="1:9" ht="37.5" customHeight="1" thickBot="1" x14ac:dyDescent="0.3">
      <c r="A41" s="10" t="s">
        <v>4</v>
      </c>
      <c r="B41" s="14"/>
      <c r="C41" s="5"/>
      <c r="D41" s="5"/>
      <c r="E41" s="5"/>
      <c r="F41" s="11"/>
      <c r="G41" s="10" t="s">
        <v>5</v>
      </c>
      <c r="H41" s="52">
        <v>41709</v>
      </c>
      <c r="I41" s="21"/>
    </row>
    <row r="42" spans="1:9" ht="37.5" customHeight="1" thickBot="1" x14ac:dyDescent="0.25">
      <c r="A42" s="23" t="s">
        <v>20</v>
      </c>
      <c r="B42" s="14"/>
      <c r="C42" s="5"/>
      <c r="D42" s="5"/>
      <c r="E42" s="5"/>
      <c r="F42" s="53" t="s">
        <v>25</v>
      </c>
      <c r="G42" s="54"/>
      <c r="H42" s="51" t="s">
        <v>27</v>
      </c>
      <c r="I42" s="13"/>
    </row>
    <row r="43" spans="1:9" ht="37.5" customHeight="1" thickBot="1" x14ac:dyDescent="0.25">
      <c r="A43" s="13" t="s">
        <v>21</v>
      </c>
      <c r="B43" s="14"/>
      <c r="C43" s="5"/>
      <c r="D43" s="5"/>
      <c r="E43" s="5"/>
      <c r="F43" s="53" t="s">
        <v>26</v>
      </c>
      <c r="G43" s="54"/>
      <c r="H43" s="22" t="s">
        <v>28</v>
      </c>
      <c r="I43" s="13"/>
    </row>
    <row r="44" spans="1:9" ht="37.5" customHeight="1" thickBot="1" x14ac:dyDescent="0.25">
      <c r="A44" s="13" t="s">
        <v>22</v>
      </c>
      <c r="B44" s="16"/>
      <c r="C44" s="17"/>
      <c r="D44" s="18"/>
    </row>
    <row r="45" spans="1:9" ht="37.5" customHeight="1" thickBot="1" x14ac:dyDescent="0.25">
      <c r="A45" s="12" t="s">
        <v>23</v>
      </c>
      <c r="B45" s="15" t="s">
        <v>32</v>
      </c>
      <c r="C45" s="12" t="s">
        <v>24</v>
      </c>
      <c r="D45" s="15"/>
      <c r="E45" s="36">
        <f>IF(B45="IA",1,"")</f>
        <v>1</v>
      </c>
    </row>
  </sheetData>
  <mergeCells count="17">
    <mergeCell ref="A5:B5"/>
    <mergeCell ref="A11:I11"/>
    <mergeCell ref="A10:I10"/>
    <mergeCell ref="B44:D44"/>
    <mergeCell ref="C29:D29"/>
    <mergeCell ref="A9:E9"/>
    <mergeCell ref="A24:J24"/>
    <mergeCell ref="A21:J21"/>
    <mergeCell ref="A25:J25"/>
    <mergeCell ref="H41:I41"/>
    <mergeCell ref="A6:D6"/>
    <mergeCell ref="B30:C30"/>
    <mergeCell ref="D30:E30"/>
    <mergeCell ref="F30:G30"/>
    <mergeCell ref="H30:I30"/>
    <mergeCell ref="A27:K27"/>
    <mergeCell ref="A22:K22"/>
  </mergeCells>
  <pageMargins left="0.18" right="0.18" top="0.75" bottom="0.2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</dc:creator>
  <cp:lastModifiedBy>kenny</cp:lastModifiedBy>
  <dcterms:created xsi:type="dcterms:W3CDTF">2014-03-12T00:25:38Z</dcterms:created>
  <dcterms:modified xsi:type="dcterms:W3CDTF">2014-03-12T01:52:47Z</dcterms:modified>
</cp:coreProperties>
</file>